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13 semaines" sheetId="1" state="visible" r:id="rId1"/>
    <sheet xmlns:r="http://schemas.openxmlformats.org/officeDocument/2006/relationships" name="Mode d’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 €"/>
    <numFmt numFmtId="167" formatCode="DD/MM"/>
    <numFmt numFmtId="168" formatCode="#,##0 €;[Red]-#,##0 €"/>
  </numFmts>
  <fonts count="12">
    <font>
      <name val="Calibri"/>
      <family val="2"/>
      <color theme="1"/>
      <sz val="11"/>
      <scheme val="minor"/>
    </font>
    <font>
      <name val="Calibri"/>
      <b val="1"/>
      <color rgb="00142F25"/>
      <sz val="18"/>
    </font>
    <font>
      <i val="1"/>
      <color rgb="007A6A4A"/>
      <sz val="9"/>
    </font>
    <font>
      <b val="1"/>
      <color rgb="00142F25"/>
    </font>
    <font>
      <b val="1"/>
      <color rgb="00FFFFFF"/>
    </font>
    <font>
      <color rgb="00FFFFFF"/>
      <sz val="9"/>
    </font>
    <font>
      <color rgb="00142F25"/>
    </font>
    <font>
      <b val="1"/>
    </font>
    <font>
      <b val="1"/>
      <color rgb="008A1C12"/>
    </font>
    <font>
      <b val="1"/>
      <color rgb="00142F25"/>
      <sz val="14"/>
    </font>
    <font>
      <color rgb="00142F25"/>
      <sz val="11"/>
    </font>
    <font>
      <b val="1"/>
      <color rgb="00142F25"/>
      <sz val="11"/>
    </font>
  </fonts>
  <fills count="6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142F25"/>
      </patternFill>
    </fill>
    <fill>
      <patternFill patternType="solid">
        <fgColor rgb="00EFE3C6"/>
      </patternFill>
    </fill>
    <fill>
      <patternFill patternType="solid">
        <fgColor rgb="00DDEFE3"/>
      </patternFill>
    </fill>
  </fills>
  <borders count="6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  <border>
      <left/>
      <right/>
      <top style="thin">
        <color rgb="00D9D2C3"/>
      </top>
      <bottom/>
      <diagonal/>
    </border>
    <border>
      <left/>
      <right style="thin">
        <color rgb="00D9D2C3"/>
      </right>
      <top style="thin">
        <color rgb="00D9D2C3"/>
      </top>
      <bottom/>
      <diagonal/>
    </border>
    <border>
      <left/>
      <right/>
      <top style="thin">
        <color rgb="00D9D2C3"/>
      </top>
      <bottom style="thin">
        <color rgb="00D9D2C3"/>
      </bottom>
      <diagonal/>
    </border>
    <border>
      <left/>
      <right style="thin">
        <color rgb="00D9D2C3"/>
      </right>
      <top style="thin">
        <color rgb="00D9D2C3"/>
      </top>
      <bottom style="thin">
        <color rgb="00D9D2C3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0" fillId="2" borderId="1" pivotButton="0" quotePrefix="0" xfId="0"/>
    <xf numFmtId="166" fontId="0" fillId="2" borderId="1" pivotButton="0" quotePrefix="0" xfId="0"/>
    <xf numFmtId="0" fontId="4" fillId="3" borderId="0" applyAlignment="1" pivotButton="0" quotePrefix="0" xfId="0">
      <alignment horizontal="left"/>
    </xf>
    <xf numFmtId="0" fontId="4" fillId="3" borderId="0" applyAlignment="1" pivotButton="0" quotePrefix="0" xfId="0">
      <alignment horizontal="center"/>
    </xf>
    <xf numFmtId="0" fontId="5" fillId="3" borderId="0" applyAlignment="1" pivotButton="0" quotePrefix="0" xfId="0">
      <alignment horizontal="left"/>
    </xf>
    <xf numFmtId="167" fontId="5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168" fontId="0" fillId="0" borderId="1" pivotButton="0" quotePrefix="0" xfId="0"/>
    <xf numFmtId="0" fontId="3" fillId="4" borderId="0" pivotButton="0" quotePrefix="0" xfId="0"/>
    <xf numFmtId="168" fontId="0" fillId="4" borderId="1" pivotButton="0" quotePrefix="0" xfId="0"/>
    <xf numFmtId="0" fontId="6" fillId="0" borderId="0" pivotButton="0" quotePrefix="0" xfId="0"/>
    <xf numFmtId="168" fontId="0" fillId="2" borderId="1" pivotButton="0" quotePrefix="0" xfId="0"/>
    <xf numFmtId="168" fontId="7" fillId="0" borderId="1" pivotButton="0" quotePrefix="0" xfId="0"/>
    <xf numFmtId="0" fontId="3" fillId="5" borderId="0" pivotButton="0" quotePrefix="0" xfId="0"/>
    <xf numFmtId="168" fontId="7" fillId="5" borderId="1" pivotButton="0" quotePrefix="0" xfId="0"/>
    <xf numFmtId="0" fontId="8" fillId="0" borderId="0" pivotButton="0" quotePrefix="0" xfId="0"/>
    <xf numFmtId="168" fontId="7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8A1C12"/>
      </font>
      <fill>
        <patternFill patternType="solid">
          <fgColor rgb="00F4B6B0"/>
        </patternFill>
      </fill>
    </dxf>
    <dxf>
      <font>
        <b val="1"/>
        <color rgb="007A4A00"/>
      </font>
      <fill>
        <patternFill patternType="solid">
          <f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6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Plan de trésorerie à 13 semaines</t>
        </is>
      </c>
    </row>
    <row r="2">
      <c r="A2" s="2" t="inlineStr">
        <is>
          <t>Modèle offert par Matsu Conseil · scm-publishing.fr/matsu-conseil.html · libre d’utilisation pour votre entreprise</t>
        </is>
      </c>
    </row>
    <row r="4">
      <c r="A4" s="3" t="inlineStr">
        <is>
          <t>Société</t>
        </is>
      </c>
      <c r="B4" s="4" t="inlineStr">
        <is>
          <t>Votre société</t>
        </is>
      </c>
      <c r="C4" s="5" t="n"/>
      <c r="D4" s="6" t="n"/>
      <c r="F4" s="2" t="inlineStr">
        <is>
          <t>Les cellules jaunes sont à remplir. Les totaux se calculent seuls.</t>
        </is>
      </c>
    </row>
    <row r="5">
      <c r="A5" s="3" t="inlineStr">
        <is>
          <t>Lundi de la semaine 1</t>
        </is>
      </c>
      <c r="B5" s="7" t="n">
        <v>46314</v>
      </c>
    </row>
    <row r="6">
      <c r="A6" s="3" t="inlineStr">
        <is>
          <t>Trésorerie disponible au départ (€)</t>
        </is>
      </c>
      <c r="B6" s="8" t="n">
        <v>0</v>
      </c>
    </row>
    <row r="7">
      <c r="A7" s="3" t="inlineStr">
        <is>
          <t>Seuil d’alerte (€)</t>
        </is>
      </c>
      <c r="B7" s="8" t="n">
        <v>10000</v>
      </c>
    </row>
    <row r="9">
      <c r="A9" s="9" t="inlineStr">
        <is>
          <t>Semaine</t>
        </is>
      </c>
      <c r="B9" s="10" t="inlineStr">
        <is>
          <t>S1</t>
        </is>
      </c>
      <c r="C9" s="10" t="inlineStr">
        <is>
          <t>S2</t>
        </is>
      </c>
      <c r="D9" s="10" t="inlineStr">
        <is>
          <t>S3</t>
        </is>
      </c>
      <c r="E9" s="10" t="inlineStr">
        <is>
          <t>S4</t>
        </is>
      </c>
      <c r="F9" s="10" t="inlineStr">
        <is>
          <t>S5</t>
        </is>
      </c>
      <c r="G9" s="10" t="inlineStr">
        <is>
          <t>S6</t>
        </is>
      </c>
      <c r="H9" s="10" t="inlineStr">
        <is>
          <t>S7</t>
        </is>
      </c>
      <c r="I9" s="10" t="inlineStr">
        <is>
          <t>S8</t>
        </is>
      </c>
      <c r="J9" s="10" t="inlineStr">
        <is>
          <t>S9</t>
        </is>
      </c>
      <c r="K9" s="10" t="inlineStr">
        <is>
          <t>S10</t>
        </is>
      </c>
      <c r="L9" s="10" t="inlineStr">
        <is>
          <t>S11</t>
        </is>
      </c>
      <c r="M9" s="10" t="inlineStr">
        <is>
          <t>S12</t>
        </is>
      </c>
      <c r="N9" s="10" t="inlineStr">
        <is>
          <t>S13</t>
        </is>
      </c>
      <c r="O9" s="10" t="inlineStr">
        <is>
          <t>Total</t>
        </is>
      </c>
    </row>
    <row r="10">
      <c r="A10" s="11" t="inlineStr">
        <is>
          <t>Du lundi</t>
        </is>
      </c>
      <c r="B10" s="12">
        <f>$B$5+0</f>
        <v/>
      </c>
      <c r="C10" s="12">
        <f>$B$5+7</f>
        <v/>
      </c>
      <c r="D10" s="12">
        <f>$B$5+14</f>
        <v/>
      </c>
      <c r="E10" s="12">
        <f>$B$5+21</f>
        <v/>
      </c>
      <c r="F10" s="12">
        <f>$B$5+28</f>
        <v/>
      </c>
      <c r="G10" s="12">
        <f>$B$5+35</f>
        <v/>
      </c>
      <c r="H10" s="12">
        <f>$B$5+42</f>
        <v/>
      </c>
      <c r="I10" s="12">
        <f>$B$5+49</f>
        <v/>
      </c>
      <c r="J10" s="12">
        <f>$B$5+56</f>
        <v/>
      </c>
      <c r="K10" s="12">
        <f>$B$5+63</f>
        <v/>
      </c>
      <c r="L10" s="12">
        <f>$B$5+70</f>
        <v/>
      </c>
      <c r="M10" s="12">
        <f>$B$5+77</f>
        <v/>
      </c>
      <c r="N10" s="12">
        <f>$B$5+84</f>
        <v/>
      </c>
      <c r="O10" s="13" t="n"/>
    </row>
    <row r="11">
      <c r="A11" s="3" t="inlineStr">
        <is>
          <t>Trésorerie en début de semaine</t>
        </is>
      </c>
      <c r="B11" s="14">
        <f>$B$6</f>
        <v/>
      </c>
      <c r="C11" s="14">
        <f>B33</f>
        <v/>
      </c>
      <c r="D11" s="14">
        <f>C33</f>
        <v/>
      </c>
      <c r="E11" s="14">
        <f>D33</f>
        <v/>
      </c>
      <c r="F11" s="14">
        <f>E33</f>
        <v/>
      </c>
      <c r="G11" s="14">
        <f>F33</f>
        <v/>
      </c>
      <c r="H11" s="14">
        <f>G33</f>
        <v/>
      </c>
      <c r="I11" s="14">
        <f>H33</f>
        <v/>
      </c>
      <c r="J11" s="14">
        <f>I33</f>
        <v/>
      </c>
      <c r="K11" s="14">
        <f>J33</f>
        <v/>
      </c>
      <c r="L11" s="14">
        <f>K33</f>
        <v/>
      </c>
      <c r="M11" s="14">
        <f>L33</f>
        <v/>
      </c>
      <c r="N11" s="14">
        <f>M33</f>
        <v/>
      </c>
      <c r="O11" s="14" t="n"/>
    </row>
    <row r="12"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</row>
    <row r="13">
      <c r="A13" s="15" t="inlineStr">
        <is>
          <t>ENCAISSEMENTS</t>
        </is>
      </c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</row>
    <row r="14">
      <c r="A14" s="17" t="inlineStr">
        <is>
          <t>Règlements clients (factures à encaisser)</t>
        </is>
      </c>
      <c r="B14" s="18" t="n">
        <v>0</v>
      </c>
      <c r="C14" s="18" t="n">
        <v>0</v>
      </c>
      <c r="D14" s="18" t="n">
        <v>0</v>
      </c>
      <c r="E14" s="18" t="n">
        <v>0</v>
      </c>
      <c r="F14" s="18" t="n">
        <v>0</v>
      </c>
      <c r="G14" s="18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9">
        <f>SUM(B14:N14)</f>
        <v/>
      </c>
    </row>
    <row r="15">
      <c r="A15" s="17" t="inlineStr">
        <is>
          <t>Autres encaissements (avoirs, remboursements)</t>
        </is>
      </c>
      <c r="B15" s="18" t="n">
        <v>0</v>
      </c>
      <c r="C15" s="18" t="n">
        <v>0</v>
      </c>
      <c r="D15" s="18" t="n">
        <v>0</v>
      </c>
      <c r="E15" s="18" t="n">
        <v>0</v>
      </c>
      <c r="F15" s="18" t="n">
        <v>0</v>
      </c>
      <c r="G15" s="18" t="n">
        <v>0</v>
      </c>
      <c r="H15" s="18" t="n">
        <v>0</v>
      </c>
      <c r="I15" s="18" t="n">
        <v>0</v>
      </c>
      <c r="J15" s="18" t="n">
        <v>0</v>
      </c>
      <c r="K15" s="18" t="n">
        <v>0</v>
      </c>
      <c r="L15" s="18" t="n">
        <v>0</v>
      </c>
      <c r="M15" s="18" t="n">
        <v>0</v>
      </c>
      <c r="N15" s="18" t="n">
        <v>0</v>
      </c>
      <c r="O15" s="19">
        <f>SUM(B15:N15)</f>
        <v/>
      </c>
    </row>
    <row r="16">
      <c r="A16" s="17" t="inlineStr">
        <is>
          <t>Financements et apports (prêts, subventions)</t>
        </is>
      </c>
      <c r="B16" s="18" t="n">
        <v>0</v>
      </c>
      <c r="C16" s="18" t="n">
        <v>0</v>
      </c>
      <c r="D16" s="18" t="n">
        <v>0</v>
      </c>
      <c r="E16" s="18" t="n">
        <v>0</v>
      </c>
      <c r="F16" s="18" t="n">
        <v>0</v>
      </c>
      <c r="G16" s="18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9">
        <f>SUM(B16:N16)</f>
        <v/>
      </c>
    </row>
    <row r="17">
      <c r="A17" s="17" t="inlineStr">
        <is>
          <t>TVA remboursée</t>
        </is>
      </c>
      <c r="B17" s="18" t="n">
        <v>0</v>
      </c>
      <c r="C17" s="18" t="n">
        <v>0</v>
      </c>
      <c r="D17" s="18" t="n">
        <v>0</v>
      </c>
      <c r="E17" s="18" t="n">
        <v>0</v>
      </c>
      <c r="F17" s="18" t="n">
        <v>0</v>
      </c>
      <c r="G17" s="18" t="n">
        <v>0</v>
      </c>
      <c r="H17" s="18" t="n">
        <v>0</v>
      </c>
      <c r="I17" s="18" t="n">
        <v>0</v>
      </c>
      <c r="J17" s="18" t="n">
        <v>0</v>
      </c>
      <c r="K17" s="18" t="n">
        <v>0</v>
      </c>
      <c r="L17" s="18" t="n">
        <v>0</v>
      </c>
      <c r="M17" s="18" t="n">
        <v>0</v>
      </c>
      <c r="N17" s="18" t="n">
        <v>0</v>
      </c>
      <c r="O17" s="19">
        <f>SUM(B17:N17)</f>
        <v/>
      </c>
    </row>
    <row r="18">
      <c r="A18" s="3" t="inlineStr">
        <is>
          <t>Total encaissements</t>
        </is>
      </c>
      <c r="B18" s="19">
        <f>SUM(B14:B17)</f>
        <v/>
      </c>
      <c r="C18" s="19">
        <f>SUM(C14:C17)</f>
        <v/>
      </c>
      <c r="D18" s="19">
        <f>SUM(D14:D17)</f>
        <v/>
      </c>
      <c r="E18" s="19">
        <f>SUM(E14:E17)</f>
        <v/>
      </c>
      <c r="F18" s="19">
        <f>SUM(F14:F17)</f>
        <v/>
      </c>
      <c r="G18" s="19">
        <f>SUM(G14:G17)</f>
        <v/>
      </c>
      <c r="H18" s="19">
        <f>SUM(H14:H17)</f>
        <v/>
      </c>
      <c r="I18" s="19">
        <f>SUM(I14:I17)</f>
        <v/>
      </c>
      <c r="J18" s="19">
        <f>SUM(J14:J17)</f>
        <v/>
      </c>
      <c r="K18" s="19">
        <f>SUM(K14:K17)</f>
        <v/>
      </c>
      <c r="L18" s="19">
        <f>SUM(L14:L17)</f>
        <v/>
      </c>
      <c r="M18" s="19">
        <f>SUM(M14:M17)</f>
        <v/>
      </c>
      <c r="N18" s="19">
        <f>SUM(N14:N17)</f>
        <v/>
      </c>
      <c r="O18" s="19">
        <f>SUM(B18:N18)</f>
        <v/>
      </c>
    </row>
    <row r="19"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</row>
    <row r="20">
      <c r="A20" s="15" t="inlineStr">
        <is>
          <t>DÉCAISSEMENTS</t>
        </is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</row>
    <row r="21">
      <c r="A21" s="17" t="inlineStr">
        <is>
          <t>Fournisseurs et sous-traitants</t>
        </is>
      </c>
      <c r="B21" s="18" t="n">
        <v>0</v>
      </c>
      <c r="C21" s="18" t="n">
        <v>0</v>
      </c>
      <c r="D21" s="18" t="n">
        <v>0</v>
      </c>
      <c r="E21" s="18" t="n">
        <v>0</v>
      </c>
      <c r="F21" s="18" t="n">
        <v>0</v>
      </c>
      <c r="G21" s="18" t="n">
        <v>0</v>
      </c>
      <c r="H21" s="18" t="n">
        <v>0</v>
      </c>
      <c r="I21" s="18" t="n">
        <v>0</v>
      </c>
      <c r="J21" s="18" t="n">
        <v>0</v>
      </c>
      <c r="K21" s="18" t="n">
        <v>0</v>
      </c>
      <c r="L21" s="18" t="n">
        <v>0</v>
      </c>
      <c r="M21" s="18" t="n">
        <v>0</v>
      </c>
      <c r="N21" s="18" t="n">
        <v>0</v>
      </c>
      <c r="O21" s="19">
        <f>SUM(B21:N21)</f>
        <v/>
      </c>
    </row>
    <row r="22">
      <c r="A22" s="17" t="inlineStr">
        <is>
          <t>Salaires nets</t>
        </is>
      </c>
      <c r="B22" s="18" t="n">
        <v>0</v>
      </c>
      <c r="C22" s="18" t="n">
        <v>0</v>
      </c>
      <c r="D22" s="18" t="n">
        <v>0</v>
      </c>
      <c r="E22" s="18" t="n">
        <v>0</v>
      </c>
      <c r="F22" s="18" t="n">
        <v>0</v>
      </c>
      <c r="G22" s="18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9">
        <f>SUM(B22:N22)</f>
        <v/>
      </c>
    </row>
    <row r="23">
      <c r="A23" s="17" t="inlineStr">
        <is>
          <t>Charges sociales</t>
        </is>
      </c>
      <c r="B23" s="18" t="n">
        <v>0</v>
      </c>
      <c r="C23" s="18" t="n">
        <v>0</v>
      </c>
      <c r="D23" s="18" t="n">
        <v>0</v>
      </c>
      <c r="E23" s="18" t="n">
        <v>0</v>
      </c>
      <c r="F23" s="18" t="n">
        <v>0</v>
      </c>
      <c r="G23" s="18" t="n">
        <v>0</v>
      </c>
      <c r="H23" s="18" t="n">
        <v>0</v>
      </c>
      <c r="I23" s="18" t="n">
        <v>0</v>
      </c>
      <c r="J23" s="18" t="n">
        <v>0</v>
      </c>
      <c r="K23" s="18" t="n">
        <v>0</v>
      </c>
      <c r="L23" s="18" t="n">
        <v>0</v>
      </c>
      <c r="M23" s="18" t="n">
        <v>0</v>
      </c>
      <c r="N23" s="18" t="n">
        <v>0</v>
      </c>
      <c r="O23" s="19">
        <f>SUM(B23:N23)</f>
        <v/>
      </c>
    </row>
    <row r="24">
      <c r="A24" s="17" t="inlineStr">
        <is>
          <t>TVA à payer</t>
        </is>
      </c>
      <c r="B24" s="18" t="n">
        <v>0</v>
      </c>
      <c r="C24" s="18" t="n">
        <v>0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9">
        <f>SUM(B24:N24)</f>
        <v/>
      </c>
    </row>
    <row r="25">
      <c r="A25" s="17" t="inlineStr">
        <is>
          <t>Impôts et taxes</t>
        </is>
      </c>
      <c r="B25" s="18" t="n">
        <v>0</v>
      </c>
      <c r="C25" s="18" t="n">
        <v>0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0</v>
      </c>
      <c r="J25" s="18" t="n">
        <v>0</v>
      </c>
      <c r="K25" s="18" t="n">
        <v>0</v>
      </c>
      <c r="L25" s="18" t="n">
        <v>0</v>
      </c>
      <c r="M25" s="18" t="n">
        <v>0</v>
      </c>
      <c r="N25" s="18" t="n">
        <v>0</v>
      </c>
      <c r="O25" s="19">
        <f>SUM(B25:N25)</f>
        <v/>
      </c>
    </row>
    <row r="26">
      <c r="A26" s="17" t="inlineStr">
        <is>
          <t>Loyers et charges locatives</t>
        </is>
      </c>
      <c r="B26" s="18" t="n">
        <v>0</v>
      </c>
      <c r="C26" s="18" t="n">
        <v>0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9">
        <f>SUM(B26:N26)</f>
        <v/>
      </c>
    </row>
    <row r="27">
      <c r="A27" s="17" t="inlineStr">
        <is>
          <t>Remboursements d’emprunts et crédits-bails</t>
        </is>
      </c>
      <c r="B27" s="18" t="n">
        <v>0</v>
      </c>
      <c r="C27" s="18" t="n">
        <v>0</v>
      </c>
      <c r="D27" s="18" t="n">
        <v>0</v>
      </c>
      <c r="E27" s="18" t="n">
        <v>0</v>
      </c>
      <c r="F27" s="18" t="n">
        <v>0</v>
      </c>
      <c r="G27" s="18" t="n">
        <v>0</v>
      </c>
      <c r="H27" s="18" t="n">
        <v>0</v>
      </c>
      <c r="I27" s="18" t="n">
        <v>0</v>
      </c>
      <c r="J27" s="18" t="n">
        <v>0</v>
      </c>
      <c r="K27" s="18" t="n">
        <v>0</v>
      </c>
      <c r="L27" s="18" t="n">
        <v>0</v>
      </c>
      <c r="M27" s="18" t="n">
        <v>0</v>
      </c>
      <c r="N27" s="18" t="n">
        <v>0</v>
      </c>
      <c r="O27" s="19">
        <f>SUM(B27:N27)</f>
        <v/>
      </c>
    </row>
    <row r="28">
      <c r="A28" s="17" t="inlineStr">
        <is>
          <t>Investissements</t>
        </is>
      </c>
      <c r="B28" s="18" t="n">
        <v>0</v>
      </c>
      <c r="C28" s="18" t="n">
        <v>0</v>
      </c>
      <c r="D28" s="18" t="n">
        <v>0</v>
      </c>
      <c r="E28" s="18" t="n">
        <v>0</v>
      </c>
      <c r="F28" s="18" t="n">
        <v>0</v>
      </c>
      <c r="G28" s="18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9">
        <f>SUM(B28:N28)</f>
        <v/>
      </c>
    </row>
    <row r="29">
      <c r="A29" s="17" t="inlineStr">
        <is>
          <t>Autres dépenses</t>
        </is>
      </c>
      <c r="B29" s="18" t="n">
        <v>0</v>
      </c>
      <c r="C29" s="18" t="n">
        <v>0</v>
      </c>
      <c r="D29" s="18" t="n">
        <v>0</v>
      </c>
      <c r="E29" s="18" t="n">
        <v>0</v>
      </c>
      <c r="F29" s="18" t="n">
        <v>0</v>
      </c>
      <c r="G29" s="18" t="n">
        <v>0</v>
      </c>
      <c r="H29" s="18" t="n">
        <v>0</v>
      </c>
      <c r="I29" s="18" t="n">
        <v>0</v>
      </c>
      <c r="J29" s="18" t="n">
        <v>0</v>
      </c>
      <c r="K29" s="18" t="n">
        <v>0</v>
      </c>
      <c r="L29" s="18" t="n">
        <v>0</v>
      </c>
      <c r="M29" s="18" t="n">
        <v>0</v>
      </c>
      <c r="N29" s="18" t="n">
        <v>0</v>
      </c>
      <c r="O29" s="19">
        <f>SUM(B29:N29)</f>
        <v/>
      </c>
    </row>
    <row r="30">
      <c r="A30" s="3" t="inlineStr">
        <is>
          <t>Total décaissements</t>
        </is>
      </c>
      <c r="B30" s="19">
        <f>SUM(B21:B29)</f>
        <v/>
      </c>
      <c r="C30" s="19">
        <f>SUM(C21:C29)</f>
        <v/>
      </c>
      <c r="D30" s="19">
        <f>SUM(D21:D29)</f>
        <v/>
      </c>
      <c r="E30" s="19">
        <f>SUM(E21:E29)</f>
        <v/>
      </c>
      <c r="F30" s="19">
        <f>SUM(F21:F29)</f>
        <v/>
      </c>
      <c r="G30" s="19">
        <f>SUM(G21:G29)</f>
        <v/>
      </c>
      <c r="H30" s="19">
        <f>SUM(H21:H29)</f>
        <v/>
      </c>
      <c r="I30" s="19">
        <f>SUM(I21:I29)</f>
        <v/>
      </c>
      <c r="J30" s="19">
        <f>SUM(J21:J29)</f>
        <v/>
      </c>
      <c r="K30" s="19">
        <f>SUM(K21:K29)</f>
        <v/>
      </c>
      <c r="L30" s="19">
        <f>SUM(L21:L29)</f>
        <v/>
      </c>
      <c r="M30" s="19">
        <f>SUM(M21:M29)</f>
        <v/>
      </c>
      <c r="N30" s="19">
        <f>SUM(N21:N29)</f>
        <v/>
      </c>
      <c r="O30" s="19">
        <f>SUM(B30:N30)</f>
        <v/>
      </c>
    </row>
    <row r="31">
      <c r="B31" s="14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  <c r="O31" s="14" t="n"/>
    </row>
    <row r="32">
      <c r="A32" s="3" t="inlineStr">
        <is>
          <t>Variation de la semaine</t>
        </is>
      </c>
      <c r="B32" s="14">
        <f>B18-B30</f>
        <v/>
      </c>
      <c r="C32" s="14">
        <f>C18-C30</f>
        <v/>
      </c>
      <c r="D32" s="14">
        <f>D18-D30</f>
        <v/>
      </c>
      <c r="E32" s="14">
        <f>E18-E30</f>
        <v/>
      </c>
      <c r="F32" s="14">
        <f>F18-F30</f>
        <v/>
      </c>
      <c r="G32" s="14">
        <f>G18-G30</f>
        <v/>
      </c>
      <c r="H32" s="14">
        <f>H18-H30</f>
        <v/>
      </c>
      <c r="I32" s="14">
        <f>I18-I30</f>
        <v/>
      </c>
      <c r="J32" s="14">
        <f>J18-J30</f>
        <v/>
      </c>
      <c r="K32" s="14">
        <f>K18-K30</f>
        <v/>
      </c>
      <c r="L32" s="14">
        <f>L18-L30</f>
        <v/>
      </c>
      <c r="M32" s="14">
        <f>M18-M30</f>
        <v/>
      </c>
      <c r="N32" s="14">
        <f>N18-N30</f>
        <v/>
      </c>
      <c r="O32" s="19">
        <f>SUM(B32:N32)</f>
        <v/>
      </c>
    </row>
    <row r="33">
      <c r="A33" s="20" t="inlineStr">
        <is>
          <t>Trésorerie en fin de semaine</t>
        </is>
      </c>
      <c r="B33" s="21">
        <f>B11+B32</f>
        <v/>
      </c>
      <c r="C33" s="21">
        <f>C11+C32</f>
        <v/>
      </c>
      <c r="D33" s="21">
        <f>D11+D32</f>
        <v/>
      </c>
      <c r="E33" s="21">
        <f>E11+E32</f>
        <v/>
      </c>
      <c r="F33" s="21">
        <f>F11+F32</f>
        <v/>
      </c>
      <c r="G33" s="21">
        <f>G11+G32</f>
        <v/>
      </c>
      <c r="H33" s="21">
        <f>H11+H32</f>
        <v/>
      </c>
      <c r="I33" s="21">
        <f>I11+I32</f>
        <v/>
      </c>
      <c r="J33" s="21">
        <f>J11+J32</f>
        <v/>
      </c>
      <c r="K33" s="21">
        <f>K11+K32</f>
        <v/>
      </c>
      <c r="L33" s="21">
        <f>L11+L32</f>
        <v/>
      </c>
      <c r="M33" s="21">
        <f>M11+M32</f>
        <v/>
      </c>
      <c r="N33" s="21">
        <f>N11+N32</f>
        <v/>
      </c>
      <c r="O33" s="21" t="n"/>
    </row>
    <row r="35">
      <c r="A35" s="3" t="inlineStr">
        <is>
          <t>Première semaine sous le seuil d’alerte</t>
        </is>
      </c>
      <c r="B35" s="22">
        <f>IFERROR("S"&amp;MATCH(TRUE,INDEX(B33:N33&lt;$B$7,0),0),"Aucune sur 13 semaines")</f>
        <v/>
      </c>
    </row>
    <row r="36">
      <c r="A36" s="3" t="inlineStr">
        <is>
          <t>Trésorerie la plus basse sur la période</t>
        </is>
      </c>
      <c r="B36" s="23">
        <f>MIN(B33:N33)</f>
        <v/>
      </c>
    </row>
  </sheetData>
  <mergeCells count="1">
    <mergeCell ref="B4:D4"/>
  </mergeCells>
  <conditionalFormatting sqref="B33:N33">
    <cfRule type="cellIs" priority="1" operator="lessThan" dxfId="0">
      <formula>0</formula>
    </cfRule>
    <cfRule type="cellIs" priority="2" operator="lessThan" dxfId="1">
      <formula>$B$7</formula>
    </cfRule>
  </conditionalFormatting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4" t="inlineStr">
        <is>
          <t>Mode d’emploi du plan de trésorerie à 13 semaines</t>
        </is>
      </c>
    </row>
    <row r="2">
      <c r="A2" s="25" t="inlineStr"/>
    </row>
    <row r="3">
      <c r="A3" s="25" t="inlineStr">
        <is>
          <t>1. Dans l’onglet « Plan 13 semaines », renseignez les cellules jaunes du haut : la société, le lundi de la semaine 1, la trésorerie disponible et votre seuil d’alerte.</t>
        </is>
      </c>
    </row>
    <row r="4">
      <c r="A4" s="25" t="inlineStr">
        <is>
          <t>2. Semaine par semaine, inscrivez ce qui sera réellement encaissé et payé, à la date du mouvement en banque (pas à la date de la facture).</t>
        </is>
      </c>
    </row>
    <row r="5">
      <c r="A5" s="25" t="inlineStr">
        <is>
          <t>3. Commencez par ce qui est certain : salaires, charges sociales, loyers, échéances d’emprunts, TVA. Ajoutez ensuite les règlements clients attendus, avec prudence.</t>
        </is>
      </c>
    </row>
    <row r="6">
      <c r="A6" s="25" t="inlineStr">
        <is>
          <t>4. La ligne « Trésorerie en fin de semaine » passe en orange sous votre seuil d’alerte, et en rouge sous zéro. La case du bas indique la première semaine critique.</t>
        </is>
      </c>
    </row>
    <row r="7">
      <c r="A7" s="25" t="inlineStr">
        <is>
          <t>5. Chaque lundi, remplacez la semaine écoulée par les montants réels et ajoutez une nouvelle semaine : vous gardez toujours 13 semaines de visibilité.</t>
        </is>
      </c>
    </row>
    <row r="8">
      <c r="A8" s="25" t="inlineStr"/>
    </row>
    <row r="9">
      <c r="A9" s="25" t="inlineStr">
        <is>
          <t>Le modèle ne remplace ni votre comptabilité, ni l’avis de votre expert-comptable : c’est un outil de pilotage, pour décider à temps.</t>
        </is>
      </c>
    </row>
    <row r="10">
      <c r="A10" s="25" t="inlineStr"/>
    </row>
    <row r="11">
      <c r="A11" s="26" t="inlineStr">
        <is>
          <t>Besoin d’un regard extérieur ? Matsu Conseil construit et analyse votre plan de trésorerie en 5 jours (kit check-up trésorerie, 1 290 € HT) :</t>
        </is>
      </c>
    </row>
    <row r="12">
      <c r="A12" s="25" t="inlineStr">
        <is>
          <t>scm-publishing.fr/kits/check-up-tresorerie.html · demande de rappel : scm-publishing.fr/rappel-matsu.html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Matsu Conseil</dc:creator>
  <dc:title xmlns:dc="http://purl.org/dc/elements/1.1/">Plan de trésorerie à 13 semaines</dc:title>
  <dcterms:created xmlns:dcterms="http://purl.org/dc/terms/" xmlns:xsi="http://www.w3.org/2001/XMLSchema-instance" xsi:type="dcterms:W3CDTF">2026-10-14T11:31:38Z</dcterms:created>
  <dcterms:modified xmlns:dcterms="http://purl.org/dc/terms/" xmlns:xsi="http://www.w3.org/2001/XMLSchema-instance" xsi:type="dcterms:W3CDTF">2026-10-14T11:31:38Z</dcterms:modified>
</cp:coreProperties>
</file>